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sas-my.sharepoint.com/personal/c588j236_home_ku_edu/Documents/Documents/"/>
    </mc:Choice>
  </mc:AlternateContent>
  <xr:revisionPtr revIDLastSave="9" documentId="8_{5A7FB3B3-1A68-4DA1-9877-AAA007C3A09E}" xr6:coauthVersionLast="47" xr6:coauthVersionMax="47" xr10:uidLastSave="{8DEFEA00-9608-405A-B563-143716005A4E}"/>
  <bookViews>
    <workbookView xWindow="-120" yWindow="-120" windowWidth="29040" windowHeight="15720" xr2:uid="{03428C3F-8C86-41B6-868E-3CDD90F1F395}"/>
  </bookViews>
  <sheets>
    <sheet name="FY2027" sheetId="1" r:id="rId1"/>
    <sheet name="Fall Semester" sheetId="2" r:id="rId2"/>
    <sheet name="Spring Semes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3" l="1"/>
  <c r="C22" i="3" s="1"/>
  <c r="C18" i="3"/>
  <c r="D18" i="3" s="1"/>
  <c r="C17" i="3"/>
  <c r="D17" i="3" s="1"/>
  <c r="C16" i="3"/>
  <c r="D16" i="3" s="1"/>
  <c r="C15" i="3"/>
  <c r="D15" i="3" s="1"/>
  <c r="C14" i="3"/>
  <c r="D14" i="3" s="1"/>
  <c r="C13" i="3"/>
  <c r="D13" i="3" s="1"/>
  <c r="C12" i="3"/>
  <c r="D12" i="3" s="1"/>
  <c r="C11" i="3"/>
  <c r="D11" i="3" s="1"/>
  <c r="C10" i="3"/>
  <c r="D10" i="3" s="1"/>
  <c r="C9" i="3"/>
  <c r="D9" i="3" s="1"/>
  <c r="C21" i="2"/>
  <c r="C22" i="2" s="1"/>
  <c r="C18" i="2"/>
  <c r="D18" i="2" s="1"/>
  <c r="C17" i="2"/>
  <c r="D17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  <c r="C9" i="2"/>
  <c r="D9" i="2" s="1"/>
  <c r="C32" i="1"/>
  <c r="C33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D19" i="3" l="1"/>
  <c r="C19" i="3"/>
  <c r="D19" i="2"/>
  <c r="C19" i="2"/>
  <c r="D30" i="1"/>
  <c r="C30" i="1"/>
</calcChain>
</file>

<file path=xl/sharedStrings.xml><?xml version="1.0" encoding="utf-8"?>
<sst xmlns="http://schemas.openxmlformats.org/spreadsheetml/2006/main" count="44" uniqueCount="22">
  <si>
    <t>Begin Date</t>
  </si>
  <si>
    <t>End Date</t>
  </si>
  <si>
    <t># of Days of Pay</t>
  </si>
  <si>
    <t>Gross Amount</t>
  </si>
  <si>
    <t xml:space="preserve">Pay Date </t>
  </si>
  <si>
    <t>Totals</t>
  </si>
  <si>
    <t>Daily Rate</t>
  </si>
  <si>
    <t>AY Rate/272 days in AY</t>
  </si>
  <si>
    <t>Biweekly Rate (full pay periods)</t>
  </si>
  <si>
    <t>Daily rate x 14 days</t>
  </si>
  <si>
    <t>Academic Year Faculty Spreadsheet for the period of 8/18/26 - 5/16/2027</t>
  </si>
  <si>
    <t>Payroll period worksheet for academic year faculty appointed for the full academic year 2026-2027</t>
  </si>
  <si>
    <r>
      <t xml:space="preserve">All amounts listed below are </t>
    </r>
    <r>
      <rPr>
        <b/>
        <sz val="11"/>
        <color theme="1"/>
        <rFont val="Aptos Narrow"/>
        <family val="2"/>
        <scheme val="minor"/>
      </rPr>
      <t>ESTIMATED</t>
    </r>
    <r>
      <rPr>
        <sz val="11"/>
        <color theme="1"/>
        <rFont val="Aptos Narrow"/>
        <family val="2"/>
        <scheme val="minor"/>
      </rPr>
      <t xml:space="preserve"> gross salary amounts.</t>
    </r>
  </si>
  <si>
    <t xml:space="preserve">Pay dates may be changed by the State of Kansas to accommodate holidays. </t>
  </si>
  <si>
    <t xml:space="preserve">Enter your Academic Year Salary in the box. </t>
  </si>
  <si>
    <t xml:space="preserve"> </t>
  </si>
  <si>
    <t>Academic Year Faculty Spreadsheet for the Fall Semester                                                 of the Academic Year 2026-2027</t>
  </si>
  <si>
    <t xml:space="preserve">Enter your Fall Salary in the box. </t>
  </si>
  <si>
    <t>Fall Rate/136 days in semester</t>
  </si>
  <si>
    <t>Academic Year Faculty Spreadsheet for the Spring Semester                                                 of the Academic Year 2025-2026</t>
  </si>
  <si>
    <t xml:space="preserve">Enter your Spring Salary in the box. </t>
  </si>
  <si>
    <t>Spring Rate/136 days in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</si>
</sst>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5" xfId="0" applyBorder="1" applyProtection="1">
      <protection locked="0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Protection="1">
      <protection locked="0"/>
    </xf>
    <xf numFmtId="165" fontId="0" fillId="0" borderId="0" xfId="0" applyNumberFormat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0" fillId="3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210C-16E9-459A-8451-102FD6485596}">
  <dimension ref="A1:E34"/>
  <sheetViews>
    <sheetView tabSelected="1" workbookViewId="0">
      <selection activeCell="D7" sqref="D7"/>
    </sheetView>
  </sheetViews>
  <sheetFormatPr defaultColWidth="24.7109375" defaultRowHeight="15" x14ac:dyDescent="0.25"/>
  <cols>
    <col min="1" max="2" width="20.140625" customWidth="1"/>
    <col min="3" max="3" width="17.42578125" customWidth="1"/>
    <col min="4" max="5" width="20.140625" customWidth="1"/>
  </cols>
  <sheetData>
    <row r="1" spans="1:5" ht="18.75" x14ac:dyDescent="0.25">
      <c r="A1" s="54" t="s">
        <v>10</v>
      </c>
      <c r="B1" s="55"/>
      <c r="C1" s="55"/>
      <c r="D1" s="55"/>
      <c r="E1" s="56"/>
    </row>
    <row r="2" spans="1:5" ht="18.75" x14ac:dyDescent="0.25">
      <c r="A2" s="26"/>
      <c r="B2" s="27"/>
      <c r="C2" s="27"/>
      <c r="D2" s="27"/>
      <c r="E2" s="28"/>
    </row>
    <row r="3" spans="1:5" x14ac:dyDescent="0.25">
      <c r="A3" s="44" t="s">
        <v>11</v>
      </c>
      <c r="B3" s="45"/>
      <c r="C3" s="45"/>
      <c r="D3" s="45"/>
      <c r="E3" s="46"/>
    </row>
    <row r="4" spans="1:5" x14ac:dyDescent="0.25">
      <c r="A4" s="44" t="s">
        <v>12</v>
      </c>
      <c r="B4" s="45"/>
      <c r="C4" s="45"/>
      <c r="D4" s="45"/>
      <c r="E4" s="46"/>
    </row>
    <row r="5" spans="1:5" ht="15.75" thickBot="1" x14ac:dyDescent="0.3">
      <c r="A5" s="47" t="s">
        <v>13</v>
      </c>
      <c r="B5" s="48"/>
      <c r="C5" s="48"/>
      <c r="D5" s="48"/>
      <c r="E5" s="49"/>
    </row>
    <row r="6" spans="1:5" ht="15.75" thickBot="1" x14ac:dyDescent="0.3">
      <c r="A6" s="57"/>
      <c r="B6" s="57"/>
      <c r="C6" s="57"/>
      <c r="D6" s="57"/>
      <c r="E6" s="57"/>
    </row>
    <row r="7" spans="1:5" ht="40.5" customHeight="1" thickBot="1" x14ac:dyDescent="0.3">
      <c r="A7" s="58" t="s">
        <v>14</v>
      </c>
      <c r="B7" s="59"/>
      <c r="C7" s="59"/>
      <c r="D7" s="32"/>
      <c r="E7" s="33" t="s">
        <v>15</v>
      </c>
    </row>
    <row r="8" spans="1:5" ht="15.75" thickBot="1" x14ac:dyDescent="0.3">
      <c r="A8" s="31"/>
      <c r="B8" s="31"/>
      <c r="C8" s="20"/>
      <c r="D8" s="20"/>
      <c r="E8" s="20"/>
    </row>
    <row r="9" spans="1:5" x14ac:dyDescent="0.25">
      <c r="A9" s="1" t="s">
        <v>0</v>
      </c>
      <c r="B9" s="2" t="s">
        <v>1</v>
      </c>
      <c r="C9" s="2" t="s">
        <v>2</v>
      </c>
      <c r="D9" s="2" t="s">
        <v>3</v>
      </c>
      <c r="E9" s="3" t="s">
        <v>4</v>
      </c>
    </row>
    <row r="10" spans="1:5" x14ac:dyDescent="0.25">
      <c r="A10" s="4">
        <v>46252</v>
      </c>
      <c r="B10" s="5">
        <v>46263</v>
      </c>
      <c r="C10" s="6">
        <f t="shared" ref="C10:C28" si="0">ABS(A10-B10)+1</f>
        <v>12</v>
      </c>
      <c r="D10" s="7">
        <f>D7/272*C10</f>
        <v>0</v>
      </c>
      <c r="E10" s="8">
        <v>46276</v>
      </c>
    </row>
    <row r="11" spans="1:5" x14ac:dyDescent="0.25">
      <c r="A11" s="4">
        <v>46264</v>
      </c>
      <c r="B11" s="5">
        <v>46277</v>
      </c>
      <c r="C11" s="6">
        <f t="shared" si="0"/>
        <v>14</v>
      </c>
      <c r="D11" s="7">
        <f>D7/272*C11</f>
        <v>0</v>
      </c>
      <c r="E11" s="8">
        <v>46290</v>
      </c>
    </row>
    <row r="12" spans="1:5" x14ac:dyDescent="0.25">
      <c r="A12" s="4">
        <v>46278</v>
      </c>
      <c r="B12" s="5">
        <v>46291</v>
      </c>
      <c r="C12" s="6">
        <f t="shared" si="0"/>
        <v>14</v>
      </c>
      <c r="D12" s="7">
        <f>D7/272*C12</f>
        <v>0</v>
      </c>
      <c r="E12" s="8">
        <v>46304</v>
      </c>
    </row>
    <row r="13" spans="1:5" x14ac:dyDescent="0.25">
      <c r="A13" s="4">
        <v>46292</v>
      </c>
      <c r="B13" s="5">
        <v>46305</v>
      </c>
      <c r="C13" s="6">
        <f t="shared" si="0"/>
        <v>14</v>
      </c>
      <c r="D13" s="7">
        <f>D7/272*C13</f>
        <v>0</v>
      </c>
      <c r="E13" s="8">
        <v>46318</v>
      </c>
    </row>
    <row r="14" spans="1:5" x14ac:dyDescent="0.25">
      <c r="A14" s="4">
        <v>46306</v>
      </c>
      <c r="B14" s="5">
        <v>46319</v>
      </c>
      <c r="C14" s="6">
        <f t="shared" si="0"/>
        <v>14</v>
      </c>
      <c r="D14" s="7">
        <f>D7/272*C14</f>
        <v>0</v>
      </c>
      <c r="E14" s="8">
        <v>46332</v>
      </c>
    </row>
    <row r="15" spans="1:5" x14ac:dyDescent="0.25">
      <c r="A15" s="4">
        <v>46320</v>
      </c>
      <c r="B15" s="5">
        <v>46333</v>
      </c>
      <c r="C15" s="6">
        <f t="shared" si="0"/>
        <v>14</v>
      </c>
      <c r="D15" s="7">
        <f>D7/272*C15</f>
        <v>0</v>
      </c>
      <c r="E15" s="8">
        <v>46346</v>
      </c>
    </row>
    <row r="16" spans="1:5" x14ac:dyDescent="0.25">
      <c r="A16" s="4">
        <v>46334</v>
      </c>
      <c r="B16" s="5">
        <v>46347</v>
      </c>
      <c r="C16" s="6">
        <f t="shared" si="0"/>
        <v>14</v>
      </c>
      <c r="D16" s="7">
        <f>D7/272*C16</f>
        <v>0</v>
      </c>
      <c r="E16" s="8">
        <v>46360</v>
      </c>
    </row>
    <row r="17" spans="1:5" x14ac:dyDescent="0.25">
      <c r="A17" s="4">
        <v>46348</v>
      </c>
      <c r="B17" s="5">
        <v>46361</v>
      </c>
      <c r="C17" s="6">
        <f t="shared" si="0"/>
        <v>14</v>
      </c>
      <c r="D17" s="7">
        <f>D7/272*C17</f>
        <v>0</v>
      </c>
      <c r="E17" s="8">
        <v>46374</v>
      </c>
    </row>
    <row r="18" spans="1:5" x14ac:dyDescent="0.25">
      <c r="A18" s="4">
        <v>46362</v>
      </c>
      <c r="B18" s="5">
        <v>46375</v>
      </c>
      <c r="C18" s="6">
        <f t="shared" si="0"/>
        <v>14</v>
      </c>
      <c r="D18" s="7">
        <f>D7/272*C18</f>
        <v>0</v>
      </c>
      <c r="E18" s="8">
        <v>46387</v>
      </c>
    </row>
    <row r="19" spans="1:5" x14ac:dyDescent="0.25">
      <c r="A19" s="4">
        <v>46376</v>
      </c>
      <c r="B19" s="5">
        <v>46389</v>
      </c>
      <c r="C19" s="6">
        <f t="shared" si="0"/>
        <v>14</v>
      </c>
      <c r="D19" s="7">
        <f>D7/272*C19</f>
        <v>0</v>
      </c>
      <c r="E19" s="8">
        <v>46402</v>
      </c>
    </row>
    <row r="20" spans="1:5" x14ac:dyDescent="0.25">
      <c r="A20" s="4">
        <v>46390</v>
      </c>
      <c r="B20" s="5">
        <v>46403</v>
      </c>
      <c r="C20" s="6">
        <f t="shared" si="0"/>
        <v>14</v>
      </c>
      <c r="D20" s="7">
        <f>D7/272*C20</f>
        <v>0</v>
      </c>
      <c r="E20" s="8">
        <v>46416</v>
      </c>
    </row>
    <row r="21" spans="1:5" x14ac:dyDescent="0.25">
      <c r="A21" s="4">
        <v>46404</v>
      </c>
      <c r="B21" s="5">
        <v>46417</v>
      </c>
      <c r="C21" s="6">
        <f t="shared" si="0"/>
        <v>14</v>
      </c>
      <c r="D21" s="7">
        <f>D7/272*C21</f>
        <v>0</v>
      </c>
      <c r="E21" s="8">
        <v>46430</v>
      </c>
    </row>
    <row r="22" spans="1:5" x14ac:dyDescent="0.25">
      <c r="A22" s="4">
        <v>46418</v>
      </c>
      <c r="B22" s="5">
        <v>46431</v>
      </c>
      <c r="C22" s="6">
        <f t="shared" si="0"/>
        <v>14</v>
      </c>
      <c r="D22" s="7">
        <f>D7/272*C22</f>
        <v>0</v>
      </c>
      <c r="E22" s="8">
        <v>46444</v>
      </c>
    </row>
    <row r="23" spans="1:5" x14ac:dyDescent="0.25">
      <c r="A23" s="4">
        <v>46432</v>
      </c>
      <c r="B23" s="5">
        <v>46445</v>
      </c>
      <c r="C23" s="6">
        <f t="shared" si="0"/>
        <v>14</v>
      </c>
      <c r="D23" s="7">
        <f>D7/272*C23</f>
        <v>0</v>
      </c>
      <c r="E23" s="8">
        <v>46458</v>
      </c>
    </row>
    <row r="24" spans="1:5" x14ac:dyDescent="0.25">
      <c r="A24" s="4">
        <v>46446</v>
      </c>
      <c r="B24" s="5">
        <v>46459</v>
      </c>
      <c r="C24" s="6">
        <f t="shared" si="0"/>
        <v>14</v>
      </c>
      <c r="D24" s="7">
        <f>D7/272*C24</f>
        <v>0</v>
      </c>
      <c r="E24" s="8">
        <v>46472</v>
      </c>
    </row>
    <row r="25" spans="1:5" x14ac:dyDescent="0.25">
      <c r="A25" s="4">
        <v>46460</v>
      </c>
      <c r="B25" s="5">
        <v>46473</v>
      </c>
      <c r="C25" s="6">
        <f t="shared" si="0"/>
        <v>14</v>
      </c>
      <c r="D25" s="7">
        <f>D7/272*C25</f>
        <v>0</v>
      </c>
      <c r="E25" s="8">
        <v>46486</v>
      </c>
    </row>
    <row r="26" spans="1:5" x14ac:dyDescent="0.25">
      <c r="A26" s="4">
        <v>46474</v>
      </c>
      <c r="B26" s="5">
        <v>46487</v>
      </c>
      <c r="C26" s="6">
        <f t="shared" si="0"/>
        <v>14</v>
      </c>
      <c r="D26" s="7">
        <f>D7/272*C26</f>
        <v>0</v>
      </c>
      <c r="E26" s="8">
        <v>46500</v>
      </c>
    </row>
    <row r="27" spans="1:5" x14ac:dyDescent="0.25">
      <c r="A27" s="4">
        <v>46488</v>
      </c>
      <c r="B27" s="5">
        <v>46501</v>
      </c>
      <c r="C27" s="6">
        <f t="shared" si="0"/>
        <v>14</v>
      </c>
      <c r="D27" s="7">
        <f>D7/272*C27</f>
        <v>0</v>
      </c>
      <c r="E27" s="8">
        <v>46514</v>
      </c>
    </row>
    <row r="28" spans="1:5" x14ac:dyDescent="0.25">
      <c r="A28" s="4">
        <v>46502</v>
      </c>
      <c r="B28" s="5">
        <v>46515</v>
      </c>
      <c r="C28" s="6">
        <f t="shared" si="0"/>
        <v>14</v>
      </c>
      <c r="D28" s="7">
        <f>D7/272*C28</f>
        <v>0</v>
      </c>
      <c r="E28" s="8">
        <v>46528</v>
      </c>
    </row>
    <row r="29" spans="1:5" ht="15.75" thickBot="1" x14ac:dyDescent="0.3">
      <c r="A29" s="9">
        <v>46516</v>
      </c>
      <c r="B29" s="10">
        <v>46523</v>
      </c>
      <c r="C29" s="11">
        <f>ABS(A29-B29)+1</f>
        <v>8</v>
      </c>
      <c r="D29" s="12">
        <f>D7/272*C29</f>
        <v>0</v>
      </c>
      <c r="E29" s="13">
        <v>46542</v>
      </c>
    </row>
    <row r="30" spans="1:5" x14ac:dyDescent="0.25">
      <c r="A30" s="14" t="s">
        <v>5</v>
      </c>
      <c r="B30" s="15"/>
      <c r="C30" s="6">
        <f>SUM(C10:C29)</f>
        <v>272</v>
      </c>
      <c r="D30" s="16">
        <f>SUM(D10:D29)</f>
        <v>0</v>
      </c>
      <c r="E30" s="17"/>
    </row>
    <row r="31" spans="1:5" x14ac:dyDescent="0.25">
      <c r="A31" s="18"/>
      <c r="B31" s="19"/>
      <c r="D31" s="20"/>
      <c r="E31" s="17"/>
    </row>
    <row r="32" spans="1:5" x14ac:dyDescent="0.25">
      <c r="A32" s="14" t="s">
        <v>6</v>
      </c>
      <c r="B32" s="15"/>
      <c r="C32" s="21">
        <f>D7/272</f>
        <v>0</v>
      </c>
      <c r="D32" t="s">
        <v>7</v>
      </c>
      <c r="E32" s="17"/>
    </row>
    <row r="33" spans="1:5" x14ac:dyDescent="0.25">
      <c r="A33" s="52" t="s">
        <v>8</v>
      </c>
      <c r="B33" s="53"/>
      <c r="C33" s="21">
        <f>C32*14</f>
        <v>0</v>
      </c>
      <c r="D33" t="s">
        <v>9</v>
      </c>
      <c r="E33" s="17"/>
    </row>
    <row r="34" spans="1:5" ht="15.75" thickBot="1" x14ac:dyDescent="0.3">
      <c r="A34" s="22"/>
      <c r="B34" s="23"/>
      <c r="C34" s="24"/>
      <c r="D34" s="24"/>
      <c r="E34" s="25"/>
    </row>
  </sheetData>
  <sheetProtection algorithmName="SHA-512" hashValue="i2FNTVB6G1aLgtwNTQg3KhlgJBHe3SUtbKDxdNvr9MP/7ypbJeUcZ8WqbFjhjwWxbO59ZNAlJqRfaGj1Hfaq2g==" saltValue="RCiGNrr9bb3XeG16KyZFww==" spinCount="100000" sheet="1" objects="1" scenarios="1" selectLockedCells="1"/>
  <mergeCells count="7">
    <mergeCell ref="A33:B33"/>
    <mergeCell ref="A1:E1"/>
    <mergeCell ref="A3:E3"/>
    <mergeCell ref="A4:E4"/>
    <mergeCell ref="A5:E5"/>
    <mergeCell ref="A6:E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C8C66-DE65-4B9F-ADB2-DE77AE3B72A3}">
  <dimension ref="A1:E23"/>
  <sheetViews>
    <sheetView workbookViewId="0">
      <selection activeCell="D6" sqref="D6"/>
    </sheetView>
  </sheetViews>
  <sheetFormatPr defaultRowHeight="15" x14ac:dyDescent="0.25"/>
  <cols>
    <col min="1" max="1" width="14" customWidth="1"/>
    <col min="2" max="2" width="13.140625" customWidth="1"/>
    <col min="3" max="3" width="15.140625" bestFit="1" customWidth="1"/>
    <col min="4" max="4" width="20.85546875" customWidth="1"/>
    <col min="5" max="5" width="14.85546875" customWidth="1"/>
  </cols>
  <sheetData>
    <row r="1" spans="1:5" ht="18.75" x14ac:dyDescent="0.25">
      <c r="A1" s="41" t="s">
        <v>16</v>
      </c>
      <c r="B1" s="42"/>
      <c r="C1" s="42"/>
      <c r="D1" s="42"/>
      <c r="E1" s="43"/>
    </row>
    <row r="2" spans="1:5" ht="18.75" x14ac:dyDescent="0.25">
      <c r="A2" s="26"/>
      <c r="B2" s="27"/>
      <c r="C2" s="27"/>
      <c r="D2" s="27"/>
      <c r="E2" s="28"/>
    </row>
    <row r="3" spans="1:5" x14ac:dyDescent="0.25">
      <c r="A3" s="44" t="s">
        <v>12</v>
      </c>
      <c r="B3" s="45"/>
      <c r="C3" s="45"/>
      <c r="D3" s="45"/>
      <c r="E3" s="46"/>
    </row>
    <row r="4" spans="1:5" ht="15.75" thickBot="1" x14ac:dyDescent="0.3">
      <c r="A4" s="47" t="s">
        <v>13</v>
      </c>
      <c r="B4" s="48"/>
      <c r="C4" s="48"/>
      <c r="D4" s="48"/>
      <c r="E4" s="49"/>
    </row>
    <row r="5" spans="1:5" ht="15.75" thickBot="1" x14ac:dyDescent="0.3">
      <c r="A5" s="45"/>
      <c r="B5" s="45"/>
      <c r="C5" s="45"/>
      <c r="D5" s="45"/>
      <c r="E5" s="45"/>
    </row>
    <row r="6" spans="1:5" ht="47.25" customHeight="1" thickBot="1" x14ac:dyDescent="0.3">
      <c r="A6" s="50" t="s">
        <v>17</v>
      </c>
      <c r="B6" s="51"/>
      <c r="C6" s="51"/>
      <c r="D6" s="32"/>
      <c r="E6" s="34"/>
    </row>
    <row r="7" spans="1:5" ht="15.75" thickBot="1" x14ac:dyDescent="0.3">
      <c r="A7" s="15"/>
      <c r="B7" s="15"/>
    </row>
    <row r="8" spans="1:5" x14ac:dyDescent="0.25">
      <c r="A8" s="35" t="s">
        <v>0</v>
      </c>
      <c r="B8" s="36" t="s">
        <v>1</v>
      </c>
      <c r="C8" s="36" t="s">
        <v>2</v>
      </c>
      <c r="D8" s="36" t="s">
        <v>3</v>
      </c>
      <c r="E8" s="37" t="s">
        <v>4</v>
      </c>
    </row>
    <row r="9" spans="1:5" x14ac:dyDescent="0.25">
      <c r="A9" s="4">
        <v>46252</v>
      </c>
      <c r="B9" s="5">
        <v>46263</v>
      </c>
      <c r="C9" s="6">
        <f>ABS(A9-B9)+1</f>
        <v>12</v>
      </c>
      <c r="D9" s="7">
        <f>D6/136*C9</f>
        <v>0</v>
      </c>
      <c r="E9" s="8">
        <v>46276</v>
      </c>
    </row>
    <row r="10" spans="1:5" x14ac:dyDescent="0.25">
      <c r="A10" s="4">
        <v>46264</v>
      </c>
      <c r="B10" s="5">
        <v>46277</v>
      </c>
      <c r="C10" s="6">
        <f t="shared" ref="C10:C18" si="0">ABS(A10-B10)+1</f>
        <v>14</v>
      </c>
      <c r="D10" s="7">
        <f>D6/136*C10</f>
        <v>0</v>
      </c>
      <c r="E10" s="8">
        <v>46290</v>
      </c>
    </row>
    <row r="11" spans="1:5" x14ac:dyDescent="0.25">
      <c r="A11" s="4">
        <v>46278</v>
      </c>
      <c r="B11" s="5">
        <v>46291</v>
      </c>
      <c r="C11" s="6">
        <f t="shared" si="0"/>
        <v>14</v>
      </c>
      <c r="D11" s="7">
        <f>D6/136*C11</f>
        <v>0</v>
      </c>
      <c r="E11" s="8">
        <v>46304</v>
      </c>
    </row>
    <row r="12" spans="1:5" x14ac:dyDescent="0.25">
      <c r="A12" s="4">
        <v>46292</v>
      </c>
      <c r="B12" s="5">
        <v>46305</v>
      </c>
      <c r="C12" s="6">
        <f t="shared" si="0"/>
        <v>14</v>
      </c>
      <c r="D12" s="7">
        <f>D6/136*C12</f>
        <v>0</v>
      </c>
      <c r="E12" s="8">
        <v>46318</v>
      </c>
    </row>
    <row r="13" spans="1:5" x14ac:dyDescent="0.25">
      <c r="A13" s="4">
        <v>46306</v>
      </c>
      <c r="B13" s="5">
        <v>46319</v>
      </c>
      <c r="C13" s="6">
        <f t="shared" si="0"/>
        <v>14</v>
      </c>
      <c r="D13" s="7">
        <f>D6/136*C13</f>
        <v>0</v>
      </c>
      <c r="E13" s="8">
        <v>46332</v>
      </c>
    </row>
    <row r="14" spans="1:5" x14ac:dyDescent="0.25">
      <c r="A14" s="4">
        <v>46320</v>
      </c>
      <c r="B14" s="5">
        <v>46333</v>
      </c>
      <c r="C14" s="6">
        <f t="shared" si="0"/>
        <v>14</v>
      </c>
      <c r="D14" s="7">
        <f>D6/136*C14</f>
        <v>0</v>
      </c>
      <c r="E14" s="8">
        <v>46346</v>
      </c>
    </row>
    <row r="15" spans="1:5" x14ac:dyDescent="0.25">
      <c r="A15" s="4">
        <v>46334</v>
      </c>
      <c r="B15" s="5">
        <v>46347</v>
      </c>
      <c r="C15" s="6">
        <f t="shared" si="0"/>
        <v>14</v>
      </c>
      <c r="D15" s="7">
        <f>D6/136*C15</f>
        <v>0</v>
      </c>
      <c r="E15" s="8">
        <v>46360</v>
      </c>
    </row>
    <row r="16" spans="1:5" x14ac:dyDescent="0.25">
      <c r="A16" s="4">
        <v>46348</v>
      </c>
      <c r="B16" s="5">
        <v>46361</v>
      </c>
      <c r="C16" s="6">
        <f t="shared" si="0"/>
        <v>14</v>
      </c>
      <c r="D16" s="7">
        <f>D6/136*C16</f>
        <v>0</v>
      </c>
      <c r="E16" s="8">
        <v>46374</v>
      </c>
    </row>
    <row r="17" spans="1:5" x14ac:dyDescent="0.25">
      <c r="A17" s="4">
        <v>46362</v>
      </c>
      <c r="B17" s="5">
        <v>46375</v>
      </c>
      <c r="C17" s="6">
        <f t="shared" si="0"/>
        <v>14</v>
      </c>
      <c r="D17" s="7">
        <f>D6/136*C17</f>
        <v>0</v>
      </c>
      <c r="E17" s="8">
        <v>46387</v>
      </c>
    </row>
    <row r="18" spans="1:5" ht="15.75" thickBot="1" x14ac:dyDescent="0.3">
      <c r="A18" s="9">
        <v>46376</v>
      </c>
      <c r="B18" s="10">
        <v>46387</v>
      </c>
      <c r="C18" s="11">
        <f t="shared" si="0"/>
        <v>12</v>
      </c>
      <c r="D18" s="12">
        <f>D6/136*C18</f>
        <v>0</v>
      </c>
      <c r="E18" s="13">
        <v>46402</v>
      </c>
    </row>
    <row r="19" spans="1:5" x14ac:dyDescent="0.25">
      <c r="A19" s="14" t="s">
        <v>5</v>
      </c>
      <c r="B19" s="15"/>
      <c r="C19" s="6">
        <f>SUM(C9:C18)</f>
        <v>136</v>
      </c>
      <c r="D19" s="16">
        <f>SUM(D9:D18)</f>
        <v>0</v>
      </c>
      <c r="E19" s="38"/>
    </row>
    <row r="20" spans="1:5" x14ac:dyDescent="0.25">
      <c r="A20" s="18"/>
      <c r="B20" s="19"/>
      <c r="E20" s="38"/>
    </row>
    <row r="21" spans="1:5" x14ac:dyDescent="0.25">
      <c r="A21" s="14" t="s">
        <v>6</v>
      </c>
      <c r="B21" s="15"/>
      <c r="C21" s="21">
        <f>D6/272</f>
        <v>0</v>
      </c>
      <c r="D21" t="s">
        <v>18</v>
      </c>
      <c r="E21" s="38"/>
    </row>
    <row r="22" spans="1:5" x14ac:dyDescent="0.25">
      <c r="A22" s="52" t="s">
        <v>8</v>
      </c>
      <c r="B22" s="53"/>
      <c r="C22" s="21">
        <f>C21*14</f>
        <v>0</v>
      </c>
      <c r="D22" t="s">
        <v>9</v>
      </c>
      <c r="E22" s="38"/>
    </row>
    <row r="23" spans="1:5" ht="15.75" thickBot="1" x14ac:dyDescent="0.3">
      <c r="A23" s="29"/>
      <c r="B23" s="30"/>
      <c r="C23" s="39"/>
      <c r="D23" s="39"/>
      <c r="E23" s="40"/>
    </row>
  </sheetData>
  <sheetProtection algorithmName="SHA-512" hashValue="Rd0a7BYVprVqVEmKLslIh113J9haQBuC+VNN6dQ8I8JPbnhv7kJLML/IxfQcFL+MO8ntbDGJcxv3M4kN+s+W2w==" saltValue="ee8TitTKcVQxoXyYfgM/yg==" spinCount="100000" sheet="1" objects="1" scenarios="1" selectLockedCells="1"/>
  <mergeCells count="6">
    <mergeCell ref="A22:B22"/>
    <mergeCell ref="A1:E1"/>
    <mergeCell ref="A3:E3"/>
    <mergeCell ref="A4:E4"/>
    <mergeCell ref="A5:E5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3B36-57AF-45A4-B3E1-09CD67148269}">
  <dimension ref="A1:E23"/>
  <sheetViews>
    <sheetView workbookViewId="0">
      <selection activeCell="D6" sqref="D6"/>
    </sheetView>
  </sheetViews>
  <sheetFormatPr defaultColWidth="15" defaultRowHeight="15" x14ac:dyDescent="0.25"/>
  <cols>
    <col min="4" max="4" width="17.5703125" customWidth="1"/>
    <col min="5" max="5" width="18.140625" customWidth="1"/>
  </cols>
  <sheetData>
    <row r="1" spans="1:5" ht="18.75" customHeight="1" x14ac:dyDescent="0.25">
      <c r="A1" s="41" t="s">
        <v>19</v>
      </c>
      <c r="B1" s="42"/>
      <c r="C1" s="42"/>
      <c r="D1" s="42"/>
      <c r="E1" s="43"/>
    </row>
    <row r="2" spans="1:5" ht="18.75" x14ac:dyDescent="0.25">
      <c r="A2" s="26"/>
      <c r="B2" s="27"/>
      <c r="C2" s="27"/>
      <c r="D2" s="27"/>
      <c r="E2" s="28"/>
    </row>
    <row r="3" spans="1:5" x14ac:dyDescent="0.25">
      <c r="A3" s="44" t="s">
        <v>12</v>
      </c>
      <c r="B3" s="45"/>
      <c r="C3" s="45"/>
      <c r="D3" s="45"/>
      <c r="E3" s="46"/>
    </row>
    <row r="4" spans="1:5" ht="15.75" thickBot="1" x14ac:dyDescent="0.3">
      <c r="A4" s="47" t="s">
        <v>13</v>
      </c>
      <c r="B4" s="48"/>
      <c r="C4" s="48"/>
      <c r="D4" s="48"/>
      <c r="E4" s="49"/>
    </row>
    <row r="5" spans="1:5" ht="15.75" thickBot="1" x14ac:dyDescent="0.3">
      <c r="A5" s="45"/>
      <c r="B5" s="45"/>
      <c r="C5" s="45"/>
      <c r="D5" s="45"/>
      <c r="E5" s="45"/>
    </row>
    <row r="6" spans="1:5" ht="50.25" customHeight="1" thickBot="1" x14ac:dyDescent="0.3">
      <c r="A6" s="50" t="s">
        <v>20</v>
      </c>
      <c r="B6" s="51"/>
      <c r="C6" s="51"/>
      <c r="D6" s="32"/>
      <c r="E6" s="34"/>
    </row>
    <row r="7" spans="1:5" ht="15.75" thickBot="1" x14ac:dyDescent="0.3">
      <c r="A7" s="15"/>
      <c r="B7" s="15"/>
    </row>
    <row r="8" spans="1:5" x14ac:dyDescent="0.25">
      <c r="A8" s="35" t="s">
        <v>0</v>
      </c>
      <c r="B8" s="36" t="s">
        <v>1</v>
      </c>
      <c r="C8" s="36" t="s">
        <v>2</v>
      </c>
      <c r="D8" s="36" t="s">
        <v>3</v>
      </c>
      <c r="E8" s="37" t="s">
        <v>4</v>
      </c>
    </row>
    <row r="9" spans="1:5" x14ac:dyDescent="0.25">
      <c r="A9" s="4">
        <v>46388</v>
      </c>
      <c r="B9" s="5">
        <v>46403</v>
      </c>
      <c r="C9" s="6">
        <f t="shared" ref="C9:C18" si="0">ABS(A9-B9)+1</f>
        <v>16</v>
      </c>
      <c r="D9" s="7">
        <f>D6/136*C9</f>
        <v>0</v>
      </c>
      <c r="E9" s="8">
        <v>46416</v>
      </c>
    </row>
    <row r="10" spans="1:5" x14ac:dyDescent="0.25">
      <c r="A10" s="4">
        <v>46404</v>
      </c>
      <c r="B10" s="5">
        <v>46417</v>
      </c>
      <c r="C10" s="6">
        <f t="shared" si="0"/>
        <v>14</v>
      </c>
      <c r="D10" s="7">
        <f>D6/136*C10</f>
        <v>0</v>
      </c>
      <c r="E10" s="8">
        <v>46430</v>
      </c>
    </row>
    <row r="11" spans="1:5" x14ac:dyDescent="0.25">
      <c r="A11" s="4">
        <v>46418</v>
      </c>
      <c r="B11" s="5">
        <v>46431</v>
      </c>
      <c r="C11" s="6">
        <f t="shared" si="0"/>
        <v>14</v>
      </c>
      <c r="D11" s="7">
        <f>D6/136*C11</f>
        <v>0</v>
      </c>
      <c r="E11" s="8">
        <v>46444</v>
      </c>
    </row>
    <row r="12" spans="1:5" x14ac:dyDescent="0.25">
      <c r="A12" s="4">
        <v>46432</v>
      </c>
      <c r="B12" s="5">
        <v>46445</v>
      </c>
      <c r="C12" s="6">
        <f t="shared" si="0"/>
        <v>14</v>
      </c>
      <c r="D12" s="7">
        <f>D6/136*C12</f>
        <v>0</v>
      </c>
      <c r="E12" s="8">
        <v>46458</v>
      </c>
    </row>
    <row r="13" spans="1:5" x14ac:dyDescent="0.25">
      <c r="A13" s="4">
        <v>46446</v>
      </c>
      <c r="B13" s="5">
        <v>46459</v>
      </c>
      <c r="C13" s="6">
        <f t="shared" si="0"/>
        <v>14</v>
      </c>
      <c r="D13" s="7">
        <f>D6/136*C13</f>
        <v>0</v>
      </c>
      <c r="E13" s="8">
        <v>46472</v>
      </c>
    </row>
    <row r="14" spans="1:5" x14ac:dyDescent="0.25">
      <c r="A14" s="4">
        <v>46460</v>
      </c>
      <c r="B14" s="5">
        <v>46473</v>
      </c>
      <c r="C14" s="6">
        <f t="shared" si="0"/>
        <v>14</v>
      </c>
      <c r="D14" s="7">
        <f>D6/136*C14</f>
        <v>0</v>
      </c>
      <c r="E14" s="8">
        <v>46486</v>
      </c>
    </row>
    <row r="15" spans="1:5" x14ac:dyDescent="0.25">
      <c r="A15" s="4">
        <v>46474</v>
      </c>
      <c r="B15" s="5">
        <v>46487</v>
      </c>
      <c r="C15" s="6">
        <f t="shared" si="0"/>
        <v>14</v>
      </c>
      <c r="D15" s="7">
        <f>D6/136*C15</f>
        <v>0</v>
      </c>
      <c r="E15" s="8">
        <v>46500</v>
      </c>
    </row>
    <row r="16" spans="1:5" x14ac:dyDescent="0.25">
      <c r="A16" s="4">
        <v>46488</v>
      </c>
      <c r="B16" s="5">
        <v>46501</v>
      </c>
      <c r="C16" s="6">
        <f t="shared" si="0"/>
        <v>14</v>
      </c>
      <c r="D16" s="7">
        <f>D6/136*C16</f>
        <v>0</v>
      </c>
      <c r="E16" s="8">
        <v>46514</v>
      </c>
    </row>
    <row r="17" spans="1:5" x14ac:dyDescent="0.25">
      <c r="A17" s="4">
        <v>46502</v>
      </c>
      <c r="B17" s="5">
        <v>46515</v>
      </c>
      <c r="C17" s="6">
        <f t="shared" si="0"/>
        <v>14</v>
      </c>
      <c r="D17" s="7">
        <f>D6/136*C17</f>
        <v>0</v>
      </c>
      <c r="E17" s="8">
        <v>46528</v>
      </c>
    </row>
    <row r="18" spans="1:5" ht="15.75" thickBot="1" x14ac:dyDescent="0.3">
      <c r="A18" s="9">
        <v>46516</v>
      </c>
      <c r="B18" s="10">
        <v>46523</v>
      </c>
      <c r="C18" s="11">
        <f t="shared" si="0"/>
        <v>8</v>
      </c>
      <c r="D18" s="12">
        <f>D6/136*C18</f>
        <v>0</v>
      </c>
      <c r="E18" s="13">
        <v>46542</v>
      </c>
    </row>
    <row r="19" spans="1:5" x14ac:dyDescent="0.25">
      <c r="A19" s="14" t="s">
        <v>5</v>
      </c>
      <c r="B19" s="15"/>
      <c r="C19" s="6">
        <f>SUM(C9:C18)</f>
        <v>136</v>
      </c>
      <c r="D19" s="16">
        <f>SUM(D9:D18)</f>
        <v>0</v>
      </c>
      <c r="E19" s="38"/>
    </row>
    <row r="20" spans="1:5" x14ac:dyDescent="0.25">
      <c r="A20" s="18"/>
      <c r="B20" s="19"/>
      <c r="E20" s="38"/>
    </row>
    <row r="21" spans="1:5" x14ac:dyDescent="0.25">
      <c r="A21" s="14" t="s">
        <v>6</v>
      </c>
      <c r="B21" s="15"/>
      <c r="C21" s="21">
        <f>D6/136</f>
        <v>0</v>
      </c>
      <c r="D21" t="s">
        <v>21</v>
      </c>
      <c r="E21" s="38"/>
    </row>
    <row r="22" spans="1:5" x14ac:dyDescent="0.25">
      <c r="A22" s="52" t="s">
        <v>8</v>
      </c>
      <c r="B22" s="53"/>
      <c r="C22" s="21">
        <f>C21*14</f>
        <v>0</v>
      </c>
      <c r="D22" t="s">
        <v>9</v>
      </c>
      <c r="E22" s="38"/>
    </row>
    <row r="23" spans="1:5" ht="15.75" thickBot="1" x14ac:dyDescent="0.3">
      <c r="A23" s="9"/>
      <c r="B23" s="10"/>
      <c r="C23" s="11"/>
      <c r="D23" s="12"/>
      <c r="E23" s="13"/>
    </row>
  </sheetData>
  <sheetProtection algorithmName="SHA-512" hashValue="pWN1tUUZGc+mqmi5YkxEegLgys4aA1zbXf9R4SWiozQqZe098t+8dGwESq2+urNQ3tg+HFijyU3b4PMFdQJZeQ==" saltValue="VpJXAAiPEtBwQ2aW9KWwzw==" spinCount="100000" sheet="1" objects="1" scenarios="1" selectLockedCells="1"/>
  <mergeCells count="6">
    <mergeCell ref="A22:B22"/>
    <mergeCell ref="A1:E1"/>
    <mergeCell ref="A3:E3"/>
    <mergeCell ref="A4:E4"/>
    <mergeCell ref="A5:E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FY2027</vt:lpstr>
      <vt:lpstr>Fall Semester</vt:lpstr>
      <vt:lpstr>Spring Semester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Jordan, Connie</dc:creator>
  <cp:lastModifiedBy>Jordan, Connie</cp:lastModifiedBy>
  <dcterms:created xsi:type="dcterms:W3CDTF">2026-07-29T20:52:55Z</dcterms:created>
  <dcterms:modified xsi:type="dcterms:W3CDTF">2026-07-29T21:16:59Z</dcterms:modified>
</cp:coreProperties>
</file>